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Utente\EDA Dropbox\Area Amministrativa e Contabile\Servizio Amministrativo\Elenco CIG vari anni\2024\"/>
    </mc:Choice>
  </mc:AlternateContent>
  <xr:revisionPtr revIDLastSave="0" documentId="13_ncr:1_{5F1EB551-5D2B-4A86-BBE9-2F257D0A2624}" xr6:coauthVersionLast="47" xr6:coauthVersionMax="47" xr10:uidLastSave="{00000000-0000-0000-0000-000000000000}"/>
  <bookViews>
    <workbookView xWindow="-120" yWindow="-120" windowWidth="29040" windowHeight="15720" xr2:uid="{00000000-000D-0000-FFFF-FFFF00000000}"/>
  </bookViews>
  <sheets>
    <sheet name="Anno 2024" sheetId="2" r:id="rId1"/>
  </sheets>
  <definedNames>
    <definedName name="_xlnm._FilterDatabase" localSheetId="0" hidden="1">'Anno 2024'!$A$10:$O$21</definedName>
    <definedName name="_xlnm.Print_Area" localSheetId="0">'Anno 2024'!$K$40:$P$40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0" i="2" l="1"/>
  <c r="O30" i="2"/>
  <c r="O29" i="2"/>
  <c r="O28" i="2"/>
  <c r="O13" i="2"/>
  <c r="O34" i="2"/>
  <c r="O20" i="2"/>
  <c r="O48" i="2"/>
  <c r="O18" i="2"/>
  <c r="L48" i="2"/>
  <c r="O43" i="2"/>
  <c r="O14" i="2" l="1"/>
</calcChain>
</file>

<file path=xl/sharedStrings.xml><?xml version="1.0" encoding="utf-8"?>
<sst xmlns="http://schemas.openxmlformats.org/spreadsheetml/2006/main" count="394" uniqueCount="146">
  <si>
    <r>
      <rPr>
        <b/>
        <sz val="18"/>
        <color rgb="FF000000"/>
        <rFont val="Baskerville Old Face"/>
        <family val="1"/>
        <charset val="1"/>
      </rPr>
      <t>A</t>
    </r>
    <r>
      <rPr>
        <sz val="18"/>
        <color rgb="FF000000"/>
        <rFont val="Baskerville Old Face"/>
        <family val="1"/>
        <charset val="1"/>
      </rPr>
      <t xml:space="preserve">mbito </t>
    </r>
    <r>
      <rPr>
        <b/>
        <sz val="18"/>
        <color rgb="FF000000"/>
        <rFont val="Baskerville Old Face"/>
        <family val="1"/>
        <charset val="1"/>
      </rPr>
      <t>T</t>
    </r>
    <r>
      <rPr>
        <sz val="18"/>
        <color rgb="FF000000"/>
        <rFont val="Baskerville Old Face"/>
        <family val="1"/>
        <charset val="1"/>
      </rPr>
      <t xml:space="preserve">erritoriale </t>
    </r>
    <r>
      <rPr>
        <b/>
        <sz val="18"/>
        <color rgb="FF000000"/>
        <rFont val="Baskerville Old Face"/>
        <family val="1"/>
        <charset val="1"/>
      </rPr>
      <t>O</t>
    </r>
    <r>
      <rPr>
        <sz val="18"/>
        <color rgb="FF000000"/>
        <rFont val="Baskerville Old Face"/>
        <family val="1"/>
        <charset val="1"/>
      </rPr>
      <t xml:space="preserve">ttimale </t>
    </r>
    <r>
      <rPr>
        <b/>
        <sz val="18"/>
        <color rgb="FF000000"/>
        <rFont val="Baskerville Old Face"/>
        <family val="1"/>
        <charset val="1"/>
      </rPr>
      <t>S</t>
    </r>
    <r>
      <rPr>
        <sz val="18"/>
        <color rgb="FF000000"/>
        <rFont val="Baskerville Old Face"/>
        <family val="1"/>
        <charset val="1"/>
      </rPr>
      <t>ALERNO</t>
    </r>
  </si>
  <si>
    <t>Ente d’Ambito per il servizio di gestione integrata dei rifiuti urbani – Legge regionale n. 14 del 2016</t>
  </si>
  <si>
    <t>CIG</t>
  </si>
  <si>
    <t>Oggetto</t>
  </si>
  <si>
    <t>importo delle somme liquidate (netto IVA)</t>
  </si>
  <si>
    <t>importo di aggiudicazione (netto IVA)</t>
  </si>
  <si>
    <t>87469725A3</t>
  </si>
  <si>
    <t>Affidamento congiunto della progettazione esecutiva e dei lavori di revamping e ristrutturazione dell'impianto di selezione dei rifiuti sito in Casal Velino (Sa) localita' Vallo Scalo, in attuazione della DGR Campania 397/2020</t>
  </si>
  <si>
    <t>procedura aperta</t>
  </si>
  <si>
    <t>affidamento diretto</t>
  </si>
  <si>
    <t>aggiudicato</t>
  </si>
  <si>
    <t>TECNICA</t>
  </si>
  <si>
    <t>AMMINISTRATIVA E CONTABILE</t>
  </si>
  <si>
    <t>Stazione appaltante</t>
  </si>
  <si>
    <t>Procedura di scelta del contraente</t>
  </si>
  <si>
    <t>Elenco operatori invitati a presentare offerte</t>
  </si>
  <si>
    <t>Stato gara</t>
  </si>
  <si>
    <t>Aggiudicatario</t>
  </si>
  <si>
    <t>Tempi di espletamento lavori, servizio o fornitura</t>
  </si>
  <si>
    <t>codice fiscale</t>
  </si>
  <si>
    <t>denominazione</t>
  </si>
  <si>
    <t>area</t>
  </si>
  <si>
    <t>ragione sociale</t>
  </si>
  <si>
    <t xml:space="preserve"> inizio</t>
  </si>
  <si>
    <t xml:space="preserve"> ultimazione</t>
  </si>
  <si>
    <t>EDA SALERNO</t>
  </si>
  <si>
    <t>chiusura valutazione commissione</t>
  </si>
  <si>
    <t>Avv. Feliciana Ferrentino</t>
  </si>
  <si>
    <t>Affidamento diretto</t>
  </si>
  <si>
    <t>Intesa San Paolo S.p.a.</t>
  </si>
  <si>
    <t>Avv. Giovanni Ambrosio</t>
  </si>
  <si>
    <t>MBRGNN70A01H703L</t>
  </si>
  <si>
    <t>ZE5302F755</t>
  </si>
  <si>
    <t>EDA/GESCO Ambiente giudizi TAR Campania/Salerno (R.G. 1166/2020 e R.G. 1496/2020) - conferimento incarico di assistenza legale</t>
  </si>
  <si>
    <t>Z8F32E0A09</t>
  </si>
  <si>
    <t>00799960158</t>
  </si>
  <si>
    <t>Protocollo d’Intesa tra EDA Salerno, Ecoambiente Salerno S.p.A. e Comune di Eboli - conferimento incarico di assistenza giuridica specialistica.</t>
  </si>
  <si>
    <t>FRRFCN61B65F912Y</t>
  </si>
  <si>
    <t>Etica S.p.a.                                PAL S.r.l.</t>
  </si>
  <si>
    <t>06821061212    00565260304</t>
  </si>
  <si>
    <t>ZC4383EF91</t>
  </si>
  <si>
    <t>Servizio di informatizzazione ente in cloud saas – servizio diconservazione digitale per tutte le macro-categorie documentali –UniOpi Siope+ integrato con software Finanziaria Halley.</t>
  </si>
  <si>
    <t>00384350435</t>
  </si>
  <si>
    <t>Halley Informatica s.r.l.</t>
  </si>
  <si>
    <t>Webartis di Caricasole Silvio</t>
  </si>
  <si>
    <t>ZD4387A317</t>
  </si>
  <si>
    <t>Affidamento servizio di supporto relativamente agli adempimenti legati alla Qualità Tecnica e contrattuale del servizio rifiuti ai sensi della delibera ARERA 15/2022 del 18/01/2022</t>
  </si>
  <si>
    <t>UNICA s.r.l.</t>
  </si>
  <si>
    <t>04163630611</t>
  </si>
  <si>
    <t>04884170657</t>
  </si>
  <si>
    <t>Servizio RC Patrimoniale</t>
  </si>
  <si>
    <t>04445620653</t>
  </si>
  <si>
    <t>GB Intermediazioni Assicurazioni srl</t>
  </si>
  <si>
    <t>Servizio Globale Ufficio</t>
  </si>
  <si>
    <t>Conferimento incarico legale</t>
  </si>
  <si>
    <t>ZC535D1305</t>
  </si>
  <si>
    <t>Z2E3952495</t>
  </si>
  <si>
    <t>Servizio RC Tutela Legale</t>
  </si>
  <si>
    <t>Affidamento congiunto della progettazione esecutiva, comprensiva del coordinamento per la sicurezza in fase di progettazione e dei lavori di implementazion dei sistemi di confinamento delle emissioni odorigene diffuse dell'impianto di compostaggio di Eboli (SA).</t>
  </si>
  <si>
    <t>945682962A</t>
  </si>
  <si>
    <t>R.T.I. MIRAS ENERGIA Srl</t>
  </si>
  <si>
    <t>05584680655</t>
  </si>
  <si>
    <t>Infratech Consorzio Stabile S.c.a.r.l</t>
  </si>
  <si>
    <t>8769029FA3</t>
  </si>
  <si>
    <t>Supporto procedura VAS Piano d'Ambito</t>
  </si>
  <si>
    <t>02887320659</t>
  </si>
  <si>
    <t>C.U.G.R.I.</t>
  </si>
  <si>
    <t>Servizio di Tesoreria anno 2023</t>
  </si>
  <si>
    <t>Z6B399192E</t>
  </si>
  <si>
    <t xml:space="preserve">€. 3.769,20 </t>
  </si>
  <si>
    <t>Z3E39ECDB7</t>
  </si>
  <si>
    <t>TIM SPA</t>
  </si>
  <si>
    <t>Servizio collegamento internet fibra</t>
  </si>
  <si>
    <t>Z7D3561AC5</t>
  </si>
  <si>
    <t>P.A. Digitale S.p.A.</t>
  </si>
  <si>
    <t>Rinnovo del servizio di manutenzione/assistenza del softwaregestionale “URBI” - anno 2022</t>
  </si>
  <si>
    <t xml:space="preserve">Etica S.p.a.                             </t>
  </si>
  <si>
    <t xml:space="preserve">06821061212    </t>
  </si>
  <si>
    <t>ZA83CA8CC4</t>
  </si>
  <si>
    <t>AB COPYING S.R.L.</t>
  </si>
  <si>
    <t>05456220655</t>
  </si>
  <si>
    <t>Noleggio fotocopiatrce multifunzione - contratto di due anni</t>
  </si>
  <si>
    <t>Z373CCA7F6</t>
  </si>
  <si>
    <t>Landi Srl</t>
  </si>
  <si>
    <t>Servizio di pulizia uffici sede amministrativa - via Sabato Visco 20</t>
  </si>
  <si>
    <t>03812770653</t>
  </si>
  <si>
    <t>ZE03DF523C</t>
  </si>
  <si>
    <t>Z743DF5094</t>
  </si>
  <si>
    <t>Z0F3DF51CA</t>
  </si>
  <si>
    <t>Buoni pasto biennio 2024-2025</t>
  </si>
  <si>
    <t>Z373DF9E43</t>
  </si>
  <si>
    <t>CIG RICHIESTI NELL'ANNO 2022 e pagati nell'anno 2024</t>
  </si>
  <si>
    <t>Affidamento di lavori, beni e servizi anno 2024</t>
  </si>
  <si>
    <t>CIG RICHIESTI NELL'ANNO 2023 e pagati nell'anno 2024</t>
  </si>
  <si>
    <t>CIG 97600686E7</t>
  </si>
  <si>
    <t>Supporto specialistico tecnico, giuridico ed economico-finanziario allEDA nella/e procedura/e a farsi per lindividuazione dellO.E. cui affidare il Servizio di gestione dei rifiuti urbani nei Sub Ambiti Distrettuali (SAD) Cilento Centrale e Calore salernitano e Bussento, Lambro e Mingardo</t>
  </si>
  <si>
    <t>OIKOS Progetti Srl</t>
  </si>
  <si>
    <t>IT03181010160</t>
  </si>
  <si>
    <t>DAY RISTOSERVICE S.P.A. SOCIETA' BENEFIT</t>
  </si>
  <si>
    <r>
      <t> </t>
    </r>
    <r>
      <rPr>
        <b/>
        <sz val="14"/>
        <color rgb="FF000000"/>
        <rFont val="Arial"/>
        <family val="2"/>
      </rPr>
      <t>IT03543000370</t>
    </r>
  </si>
  <si>
    <t>Rinnovo del servizio di manutenzione/assistenza del softwaregestionale “URBI” - anno 2024-2025</t>
  </si>
  <si>
    <t>CIG B08B585D36</t>
  </si>
  <si>
    <t>CIG B081C6C622</t>
  </si>
  <si>
    <t>EDA Salerno / Comune di Polla giudizio TAR Campania R.G. 805/2022</t>
  </si>
  <si>
    <t>EDA Salerno / Comune di Polla giudizio TAR Campania R.G. 805/2023</t>
  </si>
  <si>
    <t>Servizio di pulizia uffici sede amministrativa - via Sabato Visco 20 - Anni 2024 2025</t>
  </si>
  <si>
    <t>CIG B088ABDF55</t>
  </si>
  <si>
    <t>CIG B0577980F8E</t>
  </si>
  <si>
    <t>Affidamento dei servizi per la redazione di relazione geologica/geotecnica, nonché per l’esecuzione di indagini geognostiche e prove di laboratorio in corso d’opera.</t>
  </si>
  <si>
    <t>SNSNTN69R11D390A</t>
  </si>
  <si>
    <t>Antonio Senese</t>
  </si>
  <si>
    <t>CIG: B08CE7D810</t>
  </si>
  <si>
    <t>Affidamento della fornitura e posa in opera di n.2 serbatoi di alimentazione rete antincendio, vano tecnico prefabbricato ed elementi accessori</t>
  </si>
  <si>
    <t>CIG ANNULLATO CON DD N.50/2024</t>
  </si>
  <si>
    <t>CIG B0EF4B1AE1</t>
  </si>
  <si>
    <t>EDA Salerno/Comune di Scafati - Giudizio TAR Campania/Salerno (R.G. 438/2024) - conferimento incarico di assistenza legale.</t>
  </si>
  <si>
    <t>B175EA27FC</t>
  </si>
  <si>
    <t>LNTLNZ57A19H703F</t>
  </si>
  <si>
    <t>avv. Lorenzo Lentini</t>
  </si>
  <si>
    <t>DAY RISTOSERVICE S.P.A.</t>
  </si>
  <si>
    <r>
      <t> </t>
    </r>
    <r>
      <rPr>
        <sz val="14"/>
        <color rgb="FF000000"/>
        <rFont val="Arial"/>
        <family val="2"/>
      </rPr>
      <t>IT03543000370</t>
    </r>
  </si>
  <si>
    <t>B1B2E348E7</t>
  </si>
  <si>
    <t>B1D5D6F6C0</t>
  </si>
  <si>
    <t>“Implementazione sistema di confinamento delle emissioni odorigene diffuse dell’impianto di compostaggio nel Comune di Eboli (SA)” – CUP: H29G19000330002. – Affidamento lavori complementari.</t>
  </si>
  <si>
    <t>MIRAS ENERGIA Srl</t>
  </si>
  <si>
    <t>Lavori di “Implementazione sistema di confinamento delle emissioni odorigene diffuse dell’impianto di compostaggio nel Comune di Eboli (SA)”. CUP H29G19000330002. Affidamento dei servizi per l’esecuzione di prove di carico sulla struttura del c.d. corridoio tecnico.</t>
  </si>
  <si>
    <t>B23C09980C</t>
  </si>
  <si>
    <t>LA.SP.ED. TIRRENO S.R.L.</t>
  </si>
  <si>
    <t>IVA 00738730654</t>
  </si>
  <si>
    <t>B29EFE3A57</t>
  </si>
  <si>
    <t>Affidamento del servizio di informatizzazione ente in cloud saas – servizio di conservazione digitale per tutte le macro-categorie documentali – UniOpi Siope+ integrato con software Finanziaria - Anni 2024 2025</t>
  </si>
  <si>
    <t>B0845C11DB</t>
  </si>
  <si>
    <t>B302622A5D</t>
  </si>
  <si>
    <t>Affidamento del servizio di realizzazione del Progetto di comunicazione denominato “Rapporto Ambiente &amp; Ecologia 2024”.</t>
  </si>
  <si>
    <t>Comunicazione &amp; Territorio S.r.l.s.</t>
  </si>
  <si>
    <t>P.IVA 02894440649</t>
  </si>
  <si>
    <t>B36082BC29</t>
  </si>
  <si>
    <t>Affidamento del servizio " Dropbox Business Advanced"</t>
  </si>
  <si>
    <t>Dropbox International Unlimited Company</t>
  </si>
  <si>
    <t>B4FC07859D</t>
  </si>
  <si>
    <t>B4FC5ABFFA</t>
  </si>
  <si>
    <t>B4FCDB30A9</t>
  </si>
  <si>
    <t>Servizio di Tesoreria esercizio finanziario anno 2024</t>
  </si>
  <si>
    <t>CIG RICHIESTI NELL'ANNO 2024  e pagati nell'anno 2024</t>
  </si>
  <si>
    <t>Affidamento del Servizio di gestione, sicurezza, aggiornamento del sistema, manutenzione e backup base del sito web istituzionale (“Profilo committente”) dell’Ente per gli esercizi 2023 e 2024, con opzione alla prosecuzione del Servizio medesimo anche con riferimento all’esercizio 2025.</t>
  </si>
  <si>
    <t>AREA TECNICA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</si>
</sst>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_-* #,##0.00\ [$€-410]_-;\-* #,##0.00\ [$€-410]_-;_-* &quot;-&quot;??\ [$€-410]_-;_-@_-"/>
  </numFmts>
  <fonts count="18" x14ac:knownFonts="1">
    <font>
      <sz val="11"/>
      <color rgb="FF000000"/>
      <name val="Calibri"/>
      <family val="2"/>
      <charset val="1"/>
    </font>
    <font>
      <b/>
      <sz val="18"/>
      <color rgb="FF000000"/>
      <name val="Baskerville Old Face"/>
      <family val="1"/>
      <charset val="1"/>
    </font>
    <font>
      <sz val="18"/>
      <color rgb="FF000000"/>
      <name val="Baskerville Old Face"/>
      <family val="1"/>
      <charset val="1"/>
    </font>
    <font>
      <i/>
      <u/>
      <sz val="10"/>
      <color rgb="FF000000"/>
      <name val="Baskerville Old Face"/>
      <family val="1"/>
      <charset val="1"/>
    </font>
    <font>
      <i/>
      <sz val="10"/>
      <color rgb="FF000000"/>
      <name val="Baskerville Old Face"/>
      <family val="1"/>
      <charset val="1"/>
    </font>
    <font>
      <i/>
      <sz val="14"/>
      <color rgb="FF000000"/>
      <name val="Baskerville Old Face"/>
      <family val="1"/>
      <charset val="1"/>
    </font>
    <font>
      <sz val="11"/>
      <color rgb="FFF5F5F0"/>
      <name val="Arial"/>
      <family val="2"/>
    </font>
    <font>
      <sz val="11"/>
      <name val="Arial"/>
      <family val="2"/>
    </font>
    <font>
      <sz val="12"/>
      <color rgb="FF000000"/>
      <name val="Calibri"/>
      <family val="2"/>
    </font>
    <font>
      <sz val="12"/>
      <color rgb="FF333333"/>
      <name val="Calibri"/>
      <family val="2"/>
    </font>
    <font>
      <b/>
      <sz val="12"/>
      <name val="Calibri"/>
      <family val="2"/>
    </font>
    <font>
      <b/>
      <sz val="11"/>
      <color rgb="FF000000"/>
      <name val="Calibri"/>
      <family val="2"/>
    </font>
    <font>
      <b/>
      <sz val="20"/>
      <color rgb="FF000000"/>
      <name val="Calibri"/>
      <family val="2"/>
    </font>
    <font>
      <sz val="11"/>
      <color rgb="FF000000"/>
      <name val="Calibri"/>
      <family val="2"/>
    </font>
    <font>
      <b/>
      <sz val="14"/>
      <color rgb="FF000000"/>
      <name val="Arial"/>
      <family val="2"/>
    </font>
    <font>
      <sz val="11"/>
      <color rgb="FF000000"/>
      <name val="Calibri"/>
      <family val="2"/>
      <charset val="1"/>
    </font>
    <font>
      <sz val="8"/>
      <name val="Calibri"/>
      <family val="2"/>
      <charset val="1"/>
    </font>
    <font>
      <sz val="14"/>
      <color rgb="FF000000"/>
      <name val="Arial"/>
      <family val="2"/>
    </font>
  </fonts>
  <fills count="4">
    <fill>
      <patternFill patternType="none"/>
    </fill>
    <fill>
      <patternFill patternType="gray125"/>
    </fill>
    <fill>
      <patternFill patternType="solid">
        <fgColor rgb="FFFFFFFF"/>
        <bgColor rgb="FFEEEEEE"/>
      </patternFill>
    </fill>
    <fill>
      <patternFill patternType="solid">
        <fgColor theme="4" tint="0.79998168889431442"/>
        <bgColor rgb="FFDEEBF7"/>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5" fillId="0" borderId="0" applyFont="0" applyFill="0" applyBorder="0" applyAlignment="0" applyProtection="0"/>
  </cellStyleXfs>
  <cellXfs count="50">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7" fillId="0" borderId="0" xfId="0" applyFont="1"/>
    <xf numFmtId="0" fontId="5" fillId="0" borderId="0" xfId="0" applyFont="1" applyAlignment="1">
      <alignment horizontal="center" vertical="center"/>
    </xf>
    <xf numFmtId="0" fontId="8" fillId="0" borderId="1" xfId="0" applyFont="1" applyBorder="1" applyAlignment="1">
      <alignment horizontal="left" vertical="center"/>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xf>
    <xf numFmtId="3" fontId="9" fillId="2"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10" fillId="3" borderId="1" xfId="0" applyFont="1" applyFill="1" applyBorder="1" applyAlignment="1">
      <alignment horizontal="center" vertical="center" wrapText="1"/>
    </xf>
    <xf numFmtId="0" fontId="0" fillId="0" borderId="0" xfId="0" applyAlignment="1">
      <alignment horizontal="center" vertical="center" wrapText="1"/>
    </xf>
    <xf numFmtId="0" fontId="10" fillId="3" borderId="2"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49" fontId="8" fillId="0" borderId="1" xfId="0" applyNumberFormat="1" applyFont="1" applyBorder="1" applyAlignment="1">
      <alignment horizontal="center" vertical="center"/>
    </xf>
    <xf numFmtId="164" fontId="0" fillId="0" borderId="1" xfId="0" applyNumberFormat="1" applyBorder="1" applyAlignment="1">
      <alignment vertical="center"/>
    </xf>
    <xf numFmtId="164" fontId="0" fillId="0" borderId="1" xfId="0" applyNumberFormat="1" applyBorder="1" applyAlignment="1">
      <alignment horizontal="center" vertical="center"/>
    </xf>
    <xf numFmtId="8" fontId="0" fillId="0" borderId="1" xfId="0" applyNumberFormat="1" applyBorder="1" applyAlignment="1">
      <alignment horizontal="center" vertical="center"/>
    </xf>
    <xf numFmtId="14" fontId="8" fillId="0" borderId="1" xfId="0" applyNumberFormat="1" applyFont="1" applyBorder="1" applyAlignment="1">
      <alignment horizontal="center" vertical="center"/>
    </xf>
    <xf numFmtId="3" fontId="9"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13" fillId="0" borderId="5" xfId="0" applyFont="1" applyBorder="1" applyAlignment="1">
      <alignment horizontal="center" vertical="center"/>
    </xf>
    <xf numFmtId="164" fontId="0" fillId="0" borderId="1" xfId="0" applyNumberFormat="1" applyBorder="1" applyAlignment="1">
      <alignment horizontal="right" vertical="center"/>
    </xf>
    <xf numFmtId="0" fontId="0" fillId="0" borderId="0" xfId="0" applyAlignment="1">
      <alignment wrapText="1"/>
    </xf>
    <xf numFmtId="44" fontId="0" fillId="0" borderId="1" xfId="1" applyFont="1" applyBorder="1" applyAlignment="1">
      <alignment horizontal="center" vertical="center"/>
    </xf>
    <xf numFmtId="0" fontId="14" fillId="0" borderId="0" xfId="0" applyFont="1" applyAlignment="1">
      <alignment horizontal="center" vertical="center"/>
    </xf>
    <xf numFmtId="0" fontId="11" fillId="0" borderId="1" xfId="0" applyFont="1" applyBorder="1" applyAlignment="1">
      <alignment horizontal="center" vertical="center" wrapText="1"/>
    </xf>
    <xf numFmtId="44" fontId="0" fillId="0" borderId="1" xfId="1" applyFont="1" applyFill="1" applyBorder="1" applyAlignment="1">
      <alignment horizontal="center" vertical="center"/>
    </xf>
    <xf numFmtId="164" fontId="0" fillId="0" borderId="1" xfId="0" applyNumberFormat="1" applyBorder="1" applyAlignment="1">
      <alignment horizontal="center" vertical="center" wrapText="1"/>
    </xf>
    <xf numFmtId="8" fontId="0" fillId="0" borderId="1" xfId="0" applyNumberForma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0" fillId="3" borderId="6"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5" fillId="0" borderId="0" xfId="0" applyFont="1" applyAlignment="1">
      <alignment horizontal="center" vertical="center"/>
    </xf>
    <xf numFmtId="164" fontId="0" fillId="0" borderId="1" xfId="0" applyNumberFormat="1" applyFill="1" applyBorder="1" applyAlignment="1">
      <alignment horizontal="right" vertical="center"/>
    </xf>
    <xf numFmtId="164" fontId="0" fillId="0" borderId="1" xfId="0" applyNumberFormat="1" applyFill="1" applyBorder="1" applyAlignment="1">
      <alignment horizontal="center" vertical="center"/>
    </xf>
    <xf numFmtId="0" fontId="0" fillId="0" borderId="0" xfId="0" applyFill="1" applyAlignment="1">
      <alignment horizontal="center" vertical="center" wrapText="1"/>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CA06B-EB99-44FA-9C82-F1DBA35303DA}">
  <sheetPr>
    <pageSetUpPr fitToPage="1"/>
  </sheetPr>
  <dimension ref="A1:T53"/>
  <sheetViews>
    <sheetView tabSelected="1" topLeftCell="A49" zoomScale="70" zoomScaleNormal="70" workbookViewId="0">
      <selection activeCell="P23" sqref="P23:T23"/>
    </sheetView>
  </sheetViews>
  <sheetFormatPr defaultRowHeight="15" x14ac:dyDescent="0.25"/>
  <cols>
    <col min="1" max="1" width="21.140625" style="1" customWidth="1"/>
    <col min="2" max="2" width="15.7109375" style="1" customWidth="1"/>
    <col min="3" max="3" width="18.28515625" style="1" customWidth="1"/>
    <col min="4" max="4" width="25.5703125" style="1" customWidth="1"/>
    <col min="5" max="5" width="50.5703125" style="1" customWidth="1"/>
    <col min="6" max="6" width="21.5703125" style="1" customWidth="1"/>
    <col min="7" max="7" width="23" style="1" customWidth="1"/>
    <col min="8" max="8" width="35.140625" style="1" customWidth="1"/>
    <col min="9" max="9" width="18.28515625" style="1" customWidth="1"/>
    <col min="10" max="10" width="22" style="1" customWidth="1"/>
    <col min="11" max="11" width="29.85546875" style="1" customWidth="1"/>
    <col min="12" max="12" width="19.42578125" style="1" customWidth="1"/>
    <col min="13" max="14" width="14.7109375" style="1" customWidth="1"/>
    <col min="15" max="15" width="17.85546875" style="1" customWidth="1"/>
    <col min="16" max="16" width="14.7109375" customWidth="1"/>
    <col min="17" max="17" width="13.28515625" customWidth="1"/>
    <col min="20" max="20" width="10.85546875" customWidth="1"/>
    <col min="22" max="22" width="11.5703125" customWidth="1"/>
  </cols>
  <sheetData>
    <row r="1" spans="1:18" x14ac:dyDescent="0.25">
      <c r="E1" s="2"/>
    </row>
    <row r="2" spans="1:18" x14ac:dyDescent="0.25">
      <c r="E2" s="2"/>
    </row>
    <row r="4" spans="1:18" ht="23.25" x14ac:dyDescent="0.25">
      <c r="A4" s="3"/>
      <c r="B4" s="3"/>
      <c r="C4" s="7"/>
      <c r="D4" s="3"/>
      <c r="E4" s="3"/>
      <c r="F4" s="3"/>
      <c r="G4" s="3" t="s">
        <v>0</v>
      </c>
      <c r="H4" s="3"/>
      <c r="I4" s="3"/>
      <c r="J4" s="3"/>
      <c r="K4" s="3"/>
      <c r="L4" s="3"/>
      <c r="M4" s="4"/>
      <c r="N4" s="4"/>
      <c r="O4" s="4"/>
    </row>
    <row r="5" spans="1:18" x14ac:dyDescent="0.25">
      <c r="A5" s="2"/>
      <c r="B5" s="5"/>
      <c r="C5" s="2"/>
      <c r="D5" s="2"/>
      <c r="E5" s="2"/>
      <c r="F5" s="2"/>
      <c r="G5" s="2" t="s">
        <v>1</v>
      </c>
      <c r="H5" s="2"/>
      <c r="I5" s="2"/>
      <c r="J5" s="2"/>
      <c r="K5" s="2"/>
      <c r="L5" s="2"/>
      <c r="M5" s="6"/>
      <c r="N5" s="6"/>
      <c r="O5" s="6"/>
    </row>
    <row r="6" spans="1:18" x14ac:dyDescent="0.25">
      <c r="A6" s="6"/>
      <c r="B6" s="6"/>
      <c r="C6" s="6"/>
      <c r="D6" s="6"/>
      <c r="E6" s="6"/>
      <c r="F6" s="6"/>
      <c r="G6" s="6"/>
      <c r="H6" s="6"/>
      <c r="I6" s="6"/>
      <c r="J6" s="6"/>
      <c r="K6" s="6"/>
      <c r="L6" s="6"/>
      <c r="M6" s="6"/>
      <c r="N6" s="6"/>
      <c r="O6" s="6"/>
    </row>
    <row r="7" spans="1:18" ht="18.75" x14ac:dyDescent="0.25">
      <c r="A7" s="8"/>
      <c r="B7" s="8"/>
      <c r="C7" s="8"/>
      <c r="D7" s="8"/>
      <c r="E7" s="46" t="s">
        <v>92</v>
      </c>
      <c r="F7" s="46"/>
      <c r="G7" s="46"/>
      <c r="H7" s="46"/>
      <c r="I7" s="46"/>
      <c r="J7" s="8"/>
      <c r="K7" s="8"/>
      <c r="L7" s="8"/>
      <c r="M7" s="6"/>
      <c r="N7" s="6"/>
      <c r="O7" s="6"/>
    </row>
    <row r="9" spans="1:18" ht="34.5" customHeight="1" x14ac:dyDescent="0.25">
      <c r="A9" s="38" t="s">
        <v>91</v>
      </c>
      <c r="B9" s="39"/>
      <c r="C9" s="39"/>
      <c r="D9" s="39"/>
      <c r="E9" s="39"/>
      <c r="F9" s="39"/>
      <c r="G9" s="39"/>
      <c r="H9" s="39"/>
      <c r="I9" s="39"/>
      <c r="J9" s="39"/>
      <c r="K9" s="39"/>
      <c r="L9" s="39"/>
      <c r="M9" s="39"/>
      <c r="N9" s="39"/>
      <c r="O9" s="40"/>
    </row>
    <row r="10" spans="1:18" ht="15.75" x14ac:dyDescent="0.25">
      <c r="A10" s="41" t="s">
        <v>2</v>
      </c>
      <c r="B10" s="43" t="s">
        <v>13</v>
      </c>
      <c r="C10" s="45"/>
      <c r="D10" s="44"/>
      <c r="E10" s="41" t="s">
        <v>3</v>
      </c>
      <c r="F10" s="41" t="s">
        <v>14</v>
      </c>
      <c r="G10" s="43" t="s">
        <v>15</v>
      </c>
      <c r="H10" s="44"/>
      <c r="I10" s="41" t="s">
        <v>16</v>
      </c>
      <c r="J10" s="43" t="s">
        <v>17</v>
      </c>
      <c r="K10" s="44"/>
      <c r="L10" s="41" t="s">
        <v>5</v>
      </c>
      <c r="M10" s="43" t="s">
        <v>18</v>
      </c>
      <c r="N10" s="44"/>
      <c r="O10" s="41" t="s">
        <v>4</v>
      </c>
    </row>
    <row r="11" spans="1:18" ht="65.25" customHeight="1" x14ac:dyDescent="0.25">
      <c r="A11" s="42"/>
      <c r="B11" s="16" t="s">
        <v>19</v>
      </c>
      <c r="C11" s="16" t="s">
        <v>20</v>
      </c>
      <c r="D11" s="16" t="s">
        <v>21</v>
      </c>
      <c r="E11" s="42"/>
      <c r="F11" s="42"/>
      <c r="G11" s="16" t="s">
        <v>19</v>
      </c>
      <c r="H11" s="16" t="s">
        <v>22</v>
      </c>
      <c r="I11" s="42"/>
      <c r="J11" s="16" t="s">
        <v>19</v>
      </c>
      <c r="K11" s="16" t="s">
        <v>22</v>
      </c>
      <c r="L11" s="42"/>
      <c r="M11" s="16" t="s">
        <v>23</v>
      </c>
      <c r="N11" s="16" t="s">
        <v>24</v>
      </c>
      <c r="O11" s="42"/>
    </row>
    <row r="12" spans="1:18" ht="38.25" customHeight="1" x14ac:dyDescent="0.25">
      <c r="A12" s="18"/>
      <c r="B12" s="16"/>
      <c r="C12" s="16"/>
      <c r="D12" s="16"/>
      <c r="E12" s="18"/>
      <c r="F12" s="18"/>
      <c r="G12" s="16"/>
      <c r="H12" s="16"/>
      <c r="I12" s="18"/>
      <c r="J12" s="16"/>
      <c r="K12" s="16"/>
      <c r="L12" s="18"/>
      <c r="M12" s="16"/>
      <c r="N12" s="16"/>
      <c r="O12" s="18"/>
    </row>
    <row r="13" spans="1:18" ht="78.75" x14ac:dyDescent="0.25">
      <c r="A13" s="14" t="s">
        <v>6</v>
      </c>
      <c r="B13" s="28">
        <v>95177040656</v>
      </c>
      <c r="C13" s="11" t="s">
        <v>25</v>
      </c>
      <c r="D13" s="9" t="s">
        <v>11</v>
      </c>
      <c r="E13" s="14" t="s">
        <v>7</v>
      </c>
      <c r="F13" s="10" t="s">
        <v>8</v>
      </c>
      <c r="G13" s="15" t="s">
        <v>39</v>
      </c>
      <c r="H13" s="12" t="s">
        <v>38</v>
      </c>
      <c r="I13" s="12" t="s">
        <v>26</v>
      </c>
      <c r="J13" s="15" t="s">
        <v>77</v>
      </c>
      <c r="K13" s="12" t="s">
        <v>76</v>
      </c>
      <c r="L13" s="24">
        <v>994581.87</v>
      </c>
      <c r="M13" s="26">
        <v>44924</v>
      </c>
      <c r="N13" s="11"/>
      <c r="O13" s="24">
        <f>12199.5+91650.36+201342.08+251023+206846+183025+600+17697.58+5740.94+34986+15684.81</f>
        <v>1020795.2699999999</v>
      </c>
      <c r="P13" s="49"/>
      <c r="Q13" s="49"/>
      <c r="R13" s="49"/>
    </row>
    <row r="14" spans="1:18" ht="61.5" customHeight="1" x14ac:dyDescent="0.25">
      <c r="A14" s="14" t="s">
        <v>63</v>
      </c>
      <c r="B14" s="28">
        <v>95177040656</v>
      </c>
      <c r="C14" s="11" t="s">
        <v>25</v>
      </c>
      <c r="D14" s="9" t="s">
        <v>11</v>
      </c>
      <c r="E14" s="13" t="s">
        <v>64</v>
      </c>
      <c r="F14" s="14" t="s">
        <v>9</v>
      </c>
      <c r="G14" s="22" t="s">
        <v>65</v>
      </c>
      <c r="H14" s="27" t="s">
        <v>66</v>
      </c>
      <c r="I14" s="27" t="s">
        <v>10</v>
      </c>
      <c r="J14" s="22" t="s">
        <v>65</v>
      </c>
      <c r="K14" s="27" t="s">
        <v>66</v>
      </c>
      <c r="L14" s="24">
        <v>39600</v>
      </c>
      <c r="M14" s="26">
        <v>44414</v>
      </c>
      <c r="N14" s="26"/>
      <c r="O14" s="24">
        <f>19800+7920</f>
        <v>27720</v>
      </c>
    </row>
    <row r="15" spans="1:18" ht="63" x14ac:dyDescent="0.25">
      <c r="A15" s="11" t="s">
        <v>32</v>
      </c>
      <c r="B15" s="28">
        <v>95177040656</v>
      </c>
      <c r="C15" s="11" t="s">
        <v>25</v>
      </c>
      <c r="D15" s="13" t="s">
        <v>12</v>
      </c>
      <c r="E15" s="14" t="s">
        <v>33</v>
      </c>
      <c r="F15" s="14" t="s">
        <v>9</v>
      </c>
      <c r="G15" s="11" t="s">
        <v>37</v>
      </c>
      <c r="H15" s="11" t="s">
        <v>27</v>
      </c>
      <c r="I15" s="11" t="s">
        <v>10</v>
      </c>
      <c r="J15" s="11" t="s">
        <v>37</v>
      </c>
      <c r="K15" s="11" t="s">
        <v>27</v>
      </c>
      <c r="L15" s="24">
        <v>7500</v>
      </c>
      <c r="M15" s="26">
        <v>44209</v>
      </c>
      <c r="N15" s="26"/>
      <c r="O15" s="24">
        <v>2500</v>
      </c>
    </row>
    <row r="16" spans="1:18" ht="82.5" customHeight="1" x14ac:dyDescent="0.25">
      <c r="A16" s="11" t="s">
        <v>34</v>
      </c>
      <c r="B16" s="28">
        <v>95177040656</v>
      </c>
      <c r="C16" s="11" t="s">
        <v>25</v>
      </c>
      <c r="D16" s="13" t="s">
        <v>12</v>
      </c>
      <c r="E16" s="14" t="s">
        <v>36</v>
      </c>
      <c r="F16" s="14" t="s">
        <v>9</v>
      </c>
      <c r="G16" s="11" t="s">
        <v>37</v>
      </c>
      <c r="H16" s="11" t="s">
        <v>27</v>
      </c>
      <c r="I16" s="11" t="s">
        <v>10</v>
      </c>
      <c r="J16" s="11" t="s">
        <v>37</v>
      </c>
      <c r="K16" s="11" t="s">
        <v>27</v>
      </c>
      <c r="L16" s="24">
        <v>2500</v>
      </c>
      <c r="M16" s="26">
        <v>44441</v>
      </c>
      <c r="N16" s="26"/>
      <c r="O16" s="24"/>
    </row>
    <row r="17" spans="1:20" ht="96.75" customHeight="1" x14ac:dyDescent="0.25">
      <c r="A17" s="28" t="s">
        <v>55</v>
      </c>
      <c r="B17" s="28">
        <v>95177040656</v>
      </c>
      <c r="C17" s="11" t="s">
        <v>25</v>
      </c>
      <c r="D17" s="13" t="s">
        <v>12</v>
      </c>
      <c r="E17" s="20" t="s">
        <v>54</v>
      </c>
      <c r="F17" s="14" t="s">
        <v>9</v>
      </c>
      <c r="G17" s="11" t="s">
        <v>31</v>
      </c>
      <c r="H17" s="11" t="s">
        <v>30</v>
      </c>
      <c r="I17" s="11" t="s">
        <v>10</v>
      </c>
      <c r="J17" s="11" t="s">
        <v>31</v>
      </c>
      <c r="K17" s="14" t="s">
        <v>30</v>
      </c>
      <c r="L17" s="30" t="s">
        <v>69</v>
      </c>
      <c r="M17" s="21">
        <v>44649</v>
      </c>
      <c r="N17" s="21">
        <v>45657</v>
      </c>
      <c r="O17" s="47" t="s">
        <v>69</v>
      </c>
    </row>
    <row r="18" spans="1:20" ht="102.75" customHeight="1" x14ac:dyDescent="0.25">
      <c r="A18" s="28" t="s">
        <v>40</v>
      </c>
      <c r="B18" s="28">
        <v>95177040656</v>
      </c>
      <c r="C18" s="11" t="s">
        <v>25</v>
      </c>
      <c r="D18" s="13" t="s">
        <v>12</v>
      </c>
      <c r="E18" s="20" t="s">
        <v>41</v>
      </c>
      <c r="F18" s="20" t="s">
        <v>9</v>
      </c>
      <c r="G18" s="22" t="s">
        <v>42</v>
      </c>
      <c r="H18" s="19" t="s">
        <v>43</v>
      </c>
      <c r="I18" s="19" t="s">
        <v>10</v>
      </c>
      <c r="J18" s="22" t="s">
        <v>42</v>
      </c>
      <c r="K18" s="19" t="s">
        <v>43</v>
      </c>
      <c r="L18" s="24">
        <v>8377</v>
      </c>
      <c r="M18" s="21">
        <v>44927</v>
      </c>
      <c r="N18" s="21">
        <v>45291</v>
      </c>
      <c r="O18" s="48">
        <f>70+938</f>
        <v>1008</v>
      </c>
      <c r="P18" s="17"/>
    </row>
    <row r="19" spans="1:20" ht="135" customHeight="1" x14ac:dyDescent="0.25">
      <c r="A19" s="28" t="s">
        <v>45</v>
      </c>
      <c r="B19" s="28">
        <v>95177040656</v>
      </c>
      <c r="C19" s="11" t="s">
        <v>25</v>
      </c>
      <c r="D19" s="13" t="s">
        <v>11</v>
      </c>
      <c r="E19" s="20" t="s">
        <v>46</v>
      </c>
      <c r="F19" s="20" t="s">
        <v>9</v>
      </c>
      <c r="G19" s="22" t="s">
        <v>48</v>
      </c>
      <c r="H19" s="19" t="s">
        <v>47</v>
      </c>
      <c r="I19" s="19" t="s">
        <v>10</v>
      </c>
      <c r="J19" s="22" t="s">
        <v>48</v>
      </c>
      <c r="K19" s="19" t="s">
        <v>47</v>
      </c>
      <c r="L19" s="24">
        <v>23375.200000000001</v>
      </c>
      <c r="M19" s="21">
        <v>44927</v>
      </c>
      <c r="N19" s="21">
        <v>45291</v>
      </c>
      <c r="O19" s="24">
        <v>12148</v>
      </c>
    </row>
    <row r="20" spans="1:20" ht="135" customHeight="1" x14ac:dyDescent="0.25">
      <c r="A20" s="28" t="s">
        <v>59</v>
      </c>
      <c r="B20" s="28">
        <v>95177040656</v>
      </c>
      <c r="C20" s="11" t="s">
        <v>25</v>
      </c>
      <c r="D20" s="13" t="s">
        <v>11</v>
      </c>
      <c r="E20" s="20" t="s">
        <v>58</v>
      </c>
      <c r="F20" s="20" t="s">
        <v>8</v>
      </c>
      <c r="G20" s="19">
        <v>10925671009</v>
      </c>
      <c r="H20" s="20" t="s">
        <v>62</v>
      </c>
      <c r="I20" s="19" t="s">
        <v>10</v>
      </c>
      <c r="J20" s="22" t="s">
        <v>61</v>
      </c>
      <c r="K20" s="19" t="s">
        <v>60</v>
      </c>
      <c r="L20" s="24">
        <v>2153606.4500000002</v>
      </c>
      <c r="M20" s="21">
        <v>44927</v>
      </c>
      <c r="N20" s="21">
        <v>45291</v>
      </c>
      <c r="O20" s="48">
        <f>7816.35+413330.86+19204.77+308522.26+76364.42+429885.82+287160.81+97246.2+50675.44+17161.09+45542.02</f>
        <v>1752910.04</v>
      </c>
      <c r="P20" s="49"/>
      <c r="Q20" s="49"/>
      <c r="R20" s="49"/>
    </row>
    <row r="21" spans="1:20" ht="111" customHeight="1" x14ac:dyDescent="0.25">
      <c r="A21" s="29" t="s">
        <v>56</v>
      </c>
      <c r="B21" s="28">
        <v>95177040656</v>
      </c>
      <c r="C21" s="11" t="s">
        <v>25</v>
      </c>
      <c r="D21" s="13" t="s">
        <v>12</v>
      </c>
      <c r="E21" s="20" t="s">
        <v>144</v>
      </c>
      <c r="F21" s="20" t="s">
        <v>9</v>
      </c>
      <c r="G21" s="22" t="s">
        <v>49</v>
      </c>
      <c r="H21" s="19" t="s">
        <v>44</v>
      </c>
      <c r="I21" s="19" t="s">
        <v>10</v>
      </c>
      <c r="J21" s="22" t="s">
        <v>49</v>
      </c>
      <c r="K21" s="20" t="s">
        <v>44</v>
      </c>
      <c r="L21" s="23">
        <v>9000</v>
      </c>
      <c r="M21" s="21">
        <v>44927</v>
      </c>
      <c r="N21" s="21">
        <v>45658</v>
      </c>
      <c r="O21" s="24">
        <v>6000</v>
      </c>
    </row>
    <row r="22" spans="1:20" ht="72.75" customHeight="1" x14ac:dyDescent="0.25">
      <c r="A22" s="19" t="s">
        <v>73</v>
      </c>
      <c r="B22" s="19">
        <v>95177040656</v>
      </c>
      <c r="C22" s="19" t="s">
        <v>25</v>
      </c>
      <c r="D22" s="20" t="s">
        <v>12</v>
      </c>
      <c r="E22" s="20" t="s">
        <v>75</v>
      </c>
      <c r="F22" s="20" t="s">
        <v>9</v>
      </c>
      <c r="G22" s="19">
        <v>6628860964</v>
      </c>
      <c r="H22" s="19" t="s">
        <v>74</v>
      </c>
      <c r="I22" s="19" t="s">
        <v>10</v>
      </c>
      <c r="J22" s="19">
        <v>6628860964</v>
      </c>
      <c r="K22" s="19" t="s">
        <v>74</v>
      </c>
      <c r="L22" s="25"/>
      <c r="M22" s="21">
        <v>44562</v>
      </c>
      <c r="N22" s="21">
        <v>44926</v>
      </c>
      <c r="O22" s="25">
        <v>75</v>
      </c>
    </row>
    <row r="23" spans="1:20" ht="46.5" customHeight="1" x14ac:dyDescent="0.25">
      <c r="A23" s="38" t="s">
        <v>93</v>
      </c>
      <c r="B23" s="39"/>
      <c r="C23" s="39"/>
      <c r="D23" s="39"/>
      <c r="E23" s="39"/>
      <c r="F23" s="39"/>
      <c r="G23" s="39"/>
      <c r="H23" s="39"/>
      <c r="I23" s="39"/>
      <c r="J23" s="39"/>
      <c r="K23" s="39"/>
      <c r="L23" s="39"/>
      <c r="M23" s="39"/>
      <c r="N23" s="39"/>
      <c r="O23" s="39"/>
    </row>
    <row r="24" spans="1:20" ht="69.95" customHeight="1" x14ac:dyDescent="0.25">
      <c r="A24" s="41" t="s">
        <v>2</v>
      </c>
      <c r="B24" s="43" t="s">
        <v>13</v>
      </c>
      <c r="C24" s="45"/>
      <c r="D24" s="44"/>
      <c r="E24" s="41" t="s">
        <v>3</v>
      </c>
      <c r="F24" s="41" t="s">
        <v>14</v>
      </c>
      <c r="G24" s="43" t="s">
        <v>15</v>
      </c>
      <c r="H24" s="44"/>
      <c r="I24" s="41" t="s">
        <v>16</v>
      </c>
      <c r="J24" s="43" t="s">
        <v>17</v>
      </c>
      <c r="K24" s="44"/>
      <c r="L24" s="41" t="s">
        <v>5</v>
      </c>
      <c r="M24" s="43" t="s">
        <v>18</v>
      </c>
      <c r="N24" s="44"/>
      <c r="O24" s="41" t="s">
        <v>4</v>
      </c>
    </row>
    <row r="25" spans="1:20" ht="31.5" customHeight="1" x14ac:dyDescent="0.25">
      <c r="A25" s="42"/>
      <c r="B25" s="16" t="s">
        <v>19</v>
      </c>
      <c r="C25" s="16" t="s">
        <v>20</v>
      </c>
      <c r="D25" s="16" t="s">
        <v>21</v>
      </c>
      <c r="E25" s="42"/>
      <c r="F25" s="42"/>
      <c r="G25" s="16" t="s">
        <v>19</v>
      </c>
      <c r="H25" s="16" t="s">
        <v>22</v>
      </c>
      <c r="I25" s="42"/>
      <c r="J25" s="16" t="s">
        <v>19</v>
      </c>
      <c r="K25" s="16" t="s">
        <v>22</v>
      </c>
      <c r="L25" s="42"/>
      <c r="M25" s="16" t="s">
        <v>23</v>
      </c>
      <c r="N25" s="16" t="s">
        <v>24</v>
      </c>
      <c r="O25" s="42"/>
    </row>
    <row r="26" spans="1:20" ht="33" customHeight="1" x14ac:dyDescent="0.25">
      <c r="A26" s="18"/>
      <c r="B26" s="16"/>
      <c r="C26" s="16"/>
      <c r="D26" s="16"/>
      <c r="E26" s="18"/>
      <c r="F26" s="18"/>
      <c r="G26" s="16"/>
      <c r="H26" s="16"/>
      <c r="I26" s="18"/>
      <c r="J26" s="16"/>
      <c r="K26" s="16"/>
      <c r="L26" s="18"/>
      <c r="M26" s="16"/>
      <c r="N26" s="16"/>
      <c r="O26" s="18"/>
    </row>
    <row r="27" spans="1:20" ht="69.95" customHeight="1" x14ac:dyDescent="0.25">
      <c r="A27" s="19" t="s">
        <v>68</v>
      </c>
      <c r="B27" s="19">
        <v>95177040656</v>
      </c>
      <c r="C27" s="20" t="s">
        <v>25</v>
      </c>
      <c r="D27" s="20" t="s">
        <v>12</v>
      </c>
      <c r="E27" s="19" t="s">
        <v>67</v>
      </c>
      <c r="F27" s="14" t="s">
        <v>28</v>
      </c>
      <c r="G27" s="22" t="s">
        <v>35</v>
      </c>
      <c r="H27" s="11" t="s">
        <v>29</v>
      </c>
      <c r="I27" s="11" t="s">
        <v>10</v>
      </c>
      <c r="J27" s="22" t="s">
        <v>35</v>
      </c>
      <c r="K27" s="11" t="s">
        <v>29</v>
      </c>
      <c r="L27" s="23">
        <v>5000</v>
      </c>
      <c r="M27" s="21">
        <v>44927</v>
      </c>
      <c r="N27" s="21">
        <v>45291</v>
      </c>
      <c r="O27" s="36">
        <v>5000</v>
      </c>
      <c r="P27" s="31"/>
      <c r="Q27" s="31"/>
      <c r="R27" s="31"/>
      <c r="S27" s="31"/>
      <c r="T27" s="31"/>
    </row>
    <row r="28" spans="1:20" ht="69.95" customHeight="1" x14ac:dyDescent="0.25">
      <c r="A28" s="19" t="s">
        <v>70</v>
      </c>
      <c r="B28" s="19">
        <v>95177040656</v>
      </c>
      <c r="C28" s="20" t="s">
        <v>25</v>
      </c>
      <c r="D28" s="20" t="s">
        <v>12</v>
      </c>
      <c r="E28" s="19" t="s">
        <v>72</v>
      </c>
      <c r="F28" s="14" t="s">
        <v>28</v>
      </c>
      <c r="G28" s="22">
        <v>488410010</v>
      </c>
      <c r="H28" s="19" t="s">
        <v>71</v>
      </c>
      <c r="I28" s="27" t="s">
        <v>10</v>
      </c>
      <c r="J28" s="22">
        <v>488410010</v>
      </c>
      <c r="K28" s="19" t="s">
        <v>71</v>
      </c>
      <c r="L28" s="23">
        <v>1800</v>
      </c>
      <c r="M28" s="21">
        <v>44970</v>
      </c>
      <c r="N28" s="21">
        <v>45291</v>
      </c>
      <c r="O28" s="36">
        <f>71+71.9+72.12+71+65+71+71+71+71.51+72.2+72.1</f>
        <v>779.83</v>
      </c>
      <c r="P28" s="17"/>
      <c r="Q28" s="17"/>
      <c r="R28" s="17"/>
      <c r="S28" s="17"/>
      <c r="T28" s="31"/>
    </row>
    <row r="29" spans="1:20" ht="69.95" customHeight="1" x14ac:dyDescent="0.25">
      <c r="A29" s="19" t="s">
        <v>78</v>
      </c>
      <c r="B29" s="19">
        <v>95177040656</v>
      </c>
      <c r="C29" s="20" t="s">
        <v>25</v>
      </c>
      <c r="D29" s="20" t="s">
        <v>12</v>
      </c>
      <c r="E29" s="20" t="s">
        <v>81</v>
      </c>
      <c r="F29" s="14" t="s">
        <v>9</v>
      </c>
      <c r="G29" s="22" t="s">
        <v>80</v>
      </c>
      <c r="H29" s="14" t="s">
        <v>79</v>
      </c>
      <c r="I29" s="19" t="s">
        <v>10</v>
      </c>
      <c r="J29" s="22" t="s">
        <v>80</v>
      </c>
      <c r="K29" s="14" t="s">
        <v>79</v>
      </c>
      <c r="L29" s="25">
        <v>1920</v>
      </c>
      <c r="M29" s="21">
        <v>45200</v>
      </c>
      <c r="N29" s="21">
        <v>45930</v>
      </c>
      <c r="O29" s="37">
        <f>(238.8)+238.8+238.8+238.8+238.8</f>
        <v>1194</v>
      </c>
      <c r="P29" s="31"/>
      <c r="Q29" s="31"/>
      <c r="R29" s="31"/>
      <c r="S29" s="31"/>
      <c r="T29" s="31"/>
    </row>
    <row r="30" spans="1:20" ht="69.95" customHeight="1" x14ac:dyDescent="0.25">
      <c r="A30" s="19" t="s">
        <v>82</v>
      </c>
      <c r="B30" s="19">
        <v>95177040656</v>
      </c>
      <c r="C30" s="20" t="s">
        <v>25</v>
      </c>
      <c r="D30" s="20" t="s">
        <v>12</v>
      </c>
      <c r="E30" s="20" t="s">
        <v>84</v>
      </c>
      <c r="F30" s="14" t="s">
        <v>9</v>
      </c>
      <c r="G30" s="22" t="s">
        <v>85</v>
      </c>
      <c r="H30" s="14" t="s">
        <v>83</v>
      </c>
      <c r="I30" s="19" t="s">
        <v>10</v>
      </c>
      <c r="J30" s="22" t="s">
        <v>85</v>
      </c>
      <c r="K30" s="14" t="s">
        <v>83</v>
      </c>
      <c r="L30" s="25">
        <v>1050</v>
      </c>
      <c r="M30" s="21">
        <v>45200</v>
      </c>
      <c r="N30" s="21">
        <v>45291</v>
      </c>
      <c r="O30" s="37">
        <f>(700)+350</f>
        <v>1050</v>
      </c>
      <c r="P30" s="17"/>
      <c r="Q30" s="31"/>
      <c r="R30" s="31"/>
      <c r="S30" s="31"/>
      <c r="T30" s="31"/>
    </row>
    <row r="31" spans="1:20" ht="69.95" customHeight="1" x14ac:dyDescent="0.25">
      <c r="A31" s="19" t="s">
        <v>86</v>
      </c>
      <c r="B31" s="28">
        <v>95177040656</v>
      </c>
      <c r="C31" s="11" t="s">
        <v>25</v>
      </c>
      <c r="D31" s="20" t="s">
        <v>12</v>
      </c>
      <c r="E31" s="20" t="s">
        <v>50</v>
      </c>
      <c r="F31" s="20" t="s">
        <v>9</v>
      </c>
      <c r="G31" s="22" t="s">
        <v>51</v>
      </c>
      <c r="H31" s="14" t="s">
        <v>52</v>
      </c>
      <c r="I31" s="19" t="s">
        <v>10</v>
      </c>
      <c r="J31" s="22" t="s">
        <v>51</v>
      </c>
      <c r="K31" s="14" t="s">
        <v>52</v>
      </c>
      <c r="L31" s="25">
        <v>5179</v>
      </c>
      <c r="M31" s="21">
        <v>45287</v>
      </c>
      <c r="N31" s="21">
        <v>45657</v>
      </c>
      <c r="O31" s="37">
        <v>5179</v>
      </c>
      <c r="P31" s="31"/>
      <c r="Q31" s="31"/>
      <c r="R31" s="31"/>
      <c r="S31" s="31"/>
      <c r="T31" s="31"/>
    </row>
    <row r="32" spans="1:20" ht="69.95" customHeight="1" x14ac:dyDescent="0.25">
      <c r="A32" s="19" t="s">
        <v>87</v>
      </c>
      <c r="B32" s="28">
        <v>95177040656</v>
      </c>
      <c r="C32" s="11" t="s">
        <v>25</v>
      </c>
      <c r="D32" s="20" t="s">
        <v>12</v>
      </c>
      <c r="E32" s="20" t="s">
        <v>53</v>
      </c>
      <c r="F32" s="20" t="s">
        <v>9</v>
      </c>
      <c r="G32" s="22" t="s">
        <v>51</v>
      </c>
      <c r="H32" s="14" t="s">
        <v>52</v>
      </c>
      <c r="I32" s="19" t="s">
        <v>10</v>
      </c>
      <c r="J32" s="22" t="s">
        <v>51</v>
      </c>
      <c r="K32" s="14" t="s">
        <v>52</v>
      </c>
      <c r="L32" s="25">
        <v>811</v>
      </c>
      <c r="M32" s="21">
        <v>45287</v>
      </c>
      <c r="N32" s="21">
        <v>45657</v>
      </c>
      <c r="O32" s="37">
        <v>811</v>
      </c>
      <c r="P32" s="31"/>
      <c r="Q32" s="31"/>
      <c r="R32" s="31"/>
      <c r="S32" s="31"/>
      <c r="T32" s="31"/>
    </row>
    <row r="33" spans="1:20" ht="69.95" customHeight="1" x14ac:dyDescent="0.25">
      <c r="A33" s="19" t="s">
        <v>88</v>
      </c>
      <c r="B33" s="28">
        <v>95177040656</v>
      </c>
      <c r="C33" s="11" t="s">
        <v>25</v>
      </c>
      <c r="D33" s="20" t="s">
        <v>12</v>
      </c>
      <c r="E33" s="20" t="s">
        <v>57</v>
      </c>
      <c r="F33" s="20" t="s">
        <v>9</v>
      </c>
      <c r="G33" s="22" t="s">
        <v>51</v>
      </c>
      <c r="H33" s="14" t="s">
        <v>52</v>
      </c>
      <c r="I33" s="19" t="s">
        <v>10</v>
      </c>
      <c r="J33" s="22" t="s">
        <v>51</v>
      </c>
      <c r="K33" s="14" t="s">
        <v>52</v>
      </c>
      <c r="L33" s="25">
        <v>3967.26</v>
      </c>
      <c r="M33" s="21">
        <v>45287</v>
      </c>
      <c r="N33" s="21">
        <v>45657</v>
      </c>
      <c r="O33" s="37">
        <v>3967.26</v>
      </c>
      <c r="P33" s="31"/>
      <c r="Q33" s="31"/>
      <c r="R33" s="31"/>
      <c r="S33" s="31"/>
      <c r="T33" s="31"/>
    </row>
    <row r="34" spans="1:20" ht="69.95" customHeight="1" x14ac:dyDescent="0.25">
      <c r="A34" s="19" t="s">
        <v>90</v>
      </c>
      <c r="B34" s="28">
        <v>95177040656</v>
      </c>
      <c r="C34" s="11" t="s">
        <v>25</v>
      </c>
      <c r="D34" s="20" t="s">
        <v>12</v>
      </c>
      <c r="E34" s="20" t="s">
        <v>89</v>
      </c>
      <c r="F34" s="20" t="s">
        <v>9</v>
      </c>
      <c r="G34" s="22" t="s">
        <v>99</v>
      </c>
      <c r="H34" s="14" t="s">
        <v>98</v>
      </c>
      <c r="I34" s="19" t="s">
        <v>10</v>
      </c>
      <c r="J34" s="22" t="s">
        <v>120</v>
      </c>
      <c r="K34" s="14" t="s">
        <v>119</v>
      </c>
      <c r="L34" s="25">
        <v>15130.76</v>
      </c>
      <c r="M34" s="21">
        <v>45292</v>
      </c>
      <c r="N34" s="21">
        <v>46022</v>
      </c>
      <c r="O34" s="37">
        <f>399.96+509.04+581.76+569.64+642.36+569.64+466.62+321.18+466.62+496.92+412.08</f>
        <v>5435.82</v>
      </c>
      <c r="P34" s="17"/>
      <c r="Q34" s="17"/>
      <c r="R34" s="17"/>
      <c r="S34" s="17"/>
      <c r="T34" s="17"/>
    </row>
    <row r="35" spans="1:20" ht="111.75" customHeight="1" x14ac:dyDescent="0.25">
      <c r="A35" s="19" t="s">
        <v>94</v>
      </c>
      <c r="B35" s="28">
        <v>95177040656</v>
      </c>
      <c r="C35" s="11" t="s">
        <v>25</v>
      </c>
      <c r="D35" s="14" t="s">
        <v>145</v>
      </c>
      <c r="E35" s="20" t="s">
        <v>95</v>
      </c>
      <c r="F35" s="20" t="s">
        <v>9</v>
      </c>
      <c r="G35" s="33" t="s">
        <v>97</v>
      </c>
      <c r="H35" s="19" t="s">
        <v>96</v>
      </c>
      <c r="I35" s="19" t="s">
        <v>10</v>
      </c>
      <c r="J35" s="33" t="s">
        <v>97</v>
      </c>
      <c r="K35" s="19" t="s">
        <v>96</v>
      </c>
      <c r="L35" s="25">
        <v>109995.2</v>
      </c>
      <c r="M35" s="21">
        <v>45068</v>
      </c>
      <c r="N35" s="19"/>
      <c r="O35" s="36">
        <v>17941.84</v>
      </c>
      <c r="P35" s="31"/>
      <c r="Q35" s="31"/>
      <c r="R35" s="31"/>
      <c r="S35" s="31"/>
      <c r="T35" s="31"/>
    </row>
    <row r="36" spans="1:20" ht="69.95" customHeight="1" x14ac:dyDescent="0.25">
      <c r="A36" s="38" t="s">
        <v>143</v>
      </c>
      <c r="B36" s="39"/>
      <c r="C36" s="39"/>
      <c r="D36" s="39"/>
      <c r="E36" s="39"/>
      <c r="F36" s="39"/>
      <c r="G36" s="39"/>
      <c r="H36" s="39"/>
      <c r="I36" s="39"/>
      <c r="J36" s="39"/>
      <c r="K36" s="39"/>
      <c r="L36" s="39"/>
      <c r="M36" s="39"/>
      <c r="N36" s="39"/>
      <c r="O36" s="40"/>
    </row>
    <row r="37" spans="1:20" ht="69.95" customHeight="1" x14ac:dyDescent="0.25">
      <c r="A37" s="19" t="s">
        <v>101</v>
      </c>
      <c r="B37" s="19">
        <v>95177040656</v>
      </c>
      <c r="C37" s="19" t="s">
        <v>25</v>
      </c>
      <c r="D37" s="20" t="s">
        <v>12</v>
      </c>
      <c r="E37" s="20" t="s">
        <v>100</v>
      </c>
      <c r="F37" s="20" t="s">
        <v>9</v>
      </c>
      <c r="G37" s="19">
        <v>6628860964</v>
      </c>
      <c r="H37" s="19" t="s">
        <v>74</v>
      </c>
      <c r="I37" s="19" t="s">
        <v>10</v>
      </c>
      <c r="J37" s="19">
        <v>6628860964</v>
      </c>
      <c r="K37" s="19" t="s">
        <v>74</v>
      </c>
      <c r="L37" s="24">
        <v>4399.92</v>
      </c>
      <c r="M37" s="21">
        <v>45292</v>
      </c>
      <c r="N37" s="21">
        <v>46022</v>
      </c>
      <c r="O37" s="34" t="s">
        <v>113</v>
      </c>
    </row>
    <row r="38" spans="1:20" ht="69.95" customHeight="1" x14ac:dyDescent="0.25">
      <c r="A38" s="19" t="s">
        <v>131</v>
      </c>
      <c r="B38" s="28">
        <v>95177040656</v>
      </c>
      <c r="C38" s="11" t="s">
        <v>25</v>
      </c>
      <c r="D38" s="20" t="s">
        <v>12</v>
      </c>
      <c r="E38" s="20" t="s">
        <v>103</v>
      </c>
      <c r="F38" s="19" t="s">
        <v>28</v>
      </c>
      <c r="G38" s="19" t="s">
        <v>117</v>
      </c>
      <c r="H38" s="19" t="s">
        <v>118</v>
      </c>
      <c r="I38" s="19" t="s">
        <v>10</v>
      </c>
      <c r="J38" s="19" t="s">
        <v>117</v>
      </c>
      <c r="K38" s="19" t="s">
        <v>118</v>
      </c>
      <c r="L38" s="24">
        <v>6344</v>
      </c>
      <c r="M38" s="21">
        <v>45292</v>
      </c>
      <c r="N38" s="21">
        <v>45505</v>
      </c>
      <c r="O38" s="35">
        <v>6344</v>
      </c>
    </row>
    <row r="39" spans="1:20" ht="69.95" customHeight="1" x14ac:dyDescent="0.25">
      <c r="A39" s="19" t="s">
        <v>102</v>
      </c>
      <c r="B39" s="28">
        <v>95177040656</v>
      </c>
      <c r="C39" s="11" t="s">
        <v>25</v>
      </c>
      <c r="D39" s="20" t="s">
        <v>12</v>
      </c>
      <c r="E39" s="20" t="s">
        <v>104</v>
      </c>
      <c r="F39" s="19" t="s">
        <v>28</v>
      </c>
      <c r="G39" s="11" t="s">
        <v>37</v>
      </c>
      <c r="H39" s="11" t="s">
        <v>27</v>
      </c>
      <c r="I39" s="11" t="s">
        <v>10</v>
      </c>
      <c r="J39" s="11" t="s">
        <v>37</v>
      </c>
      <c r="K39" s="11" t="s">
        <v>27</v>
      </c>
      <c r="L39" s="24">
        <v>6344</v>
      </c>
      <c r="M39" s="21">
        <v>45292</v>
      </c>
      <c r="N39" s="21">
        <v>45505</v>
      </c>
      <c r="O39" s="35">
        <v>6344</v>
      </c>
    </row>
    <row r="40" spans="1:20" ht="69.95" customHeight="1" x14ac:dyDescent="0.25">
      <c r="A40" s="19" t="s">
        <v>106</v>
      </c>
      <c r="B40" s="28">
        <v>95177040656</v>
      </c>
      <c r="C40" s="11" t="s">
        <v>25</v>
      </c>
      <c r="D40" s="20" t="s">
        <v>12</v>
      </c>
      <c r="E40" s="20" t="s">
        <v>105</v>
      </c>
      <c r="F40" s="14" t="s">
        <v>9</v>
      </c>
      <c r="G40" s="22" t="s">
        <v>85</v>
      </c>
      <c r="H40" s="14" t="s">
        <v>83</v>
      </c>
      <c r="I40" s="19" t="s">
        <v>10</v>
      </c>
      <c r="J40" s="22" t="s">
        <v>85</v>
      </c>
      <c r="K40" s="14" t="s">
        <v>83</v>
      </c>
      <c r="L40" s="24">
        <v>8400</v>
      </c>
      <c r="M40" s="21">
        <v>45292</v>
      </c>
      <c r="N40" s="21">
        <v>46022</v>
      </c>
      <c r="O40" s="24">
        <f>350+(349.3*10)</f>
        <v>3843</v>
      </c>
      <c r="P40" s="17"/>
    </row>
    <row r="41" spans="1:20" ht="69.95" customHeight="1" x14ac:dyDescent="0.25">
      <c r="A41" s="19" t="s">
        <v>107</v>
      </c>
      <c r="B41" s="28">
        <v>95177040656</v>
      </c>
      <c r="C41" s="11" t="s">
        <v>25</v>
      </c>
      <c r="D41" s="14" t="s">
        <v>145</v>
      </c>
      <c r="E41" s="20" t="s">
        <v>108</v>
      </c>
      <c r="F41" s="14" t="s">
        <v>9</v>
      </c>
      <c r="G41" s="19" t="s">
        <v>109</v>
      </c>
      <c r="H41" s="19" t="s">
        <v>110</v>
      </c>
      <c r="I41" s="19" t="s">
        <v>10</v>
      </c>
      <c r="J41" s="19" t="s">
        <v>109</v>
      </c>
      <c r="K41" s="19" t="s">
        <v>110</v>
      </c>
      <c r="L41" s="32">
        <v>5500</v>
      </c>
      <c r="M41" s="21">
        <v>45292</v>
      </c>
      <c r="N41" s="21">
        <v>45657</v>
      </c>
      <c r="O41" s="35">
        <v>5500</v>
      </c>
    </row>
    <row r="42" spans="1:20" ht="69.95" customHeight="1" x14ac:dyDescent="0.25">
      <c r="A42" s="19" t="s">
        <v>111</v>
      </c>
      <c r="B42" s="28">
        <v>95177040656</v>
      </c>
      <c r="C42" s="11" t="s">
        <v>25</v>
      </c>
      <c r="D42" s="14" t="s">
        <v>145</v>
      </c>
      <c r="E42" s="20" t="s">
        <v>112</v>
      </c>
      <c r="F42" s="14" t="s">
        <v>9</v>
      </c>
      <c r="G42" s="15" t="s">
        <v>77</v>
      </c>
      <c r="H42" s="12" t="s">
        <v>76</v>
      </c>
      <c r="I42" s="12" t="s">
        <v>10</v>
      </c>
      <c r="J42" s="15" t="s">
        <v>77</v>
      </c>
      <c r="K42" s="12" t="s">
        <v>76</v>
      </c>
      <c r="L42" s="32">
        <v>66983.649999999994</v>
      </c>
      <c r="M42" s="21">
        <v>45292</v>
      </c>
      <c r="N42" s="21">
        <v>45617</v>
      </c>
      <c r="O42" s="35">
        <v>64490.61</v>
      </c>
    </row>
    <row r="43" spans="1:20" ht="69.95" customHeight="1" x14ac:dyDescent="0.25">
      <c r="A43" s="19" t="s">
        <v>114</v>
      </c>
      <c r="B43" s="19">
        <v>95177040656</v>
      </c>
      <c r="C43" s="19" t="s">
        <v>25</v>
      </c>
      <c r="D43" s="20" t="s">
        <v>12</v>
      </c>
      <c r="E43" s="20" t="s">
        <v>100</v>
      </c>
      <c r="F43" s="20" t="s">
        <v>9</v>
      </c>
      <c r="G43" s="19">
        <v>6628860964</v>
      </c>
      <c r="H43" s="19" t="s">
        <v>74</v>
      </c>
      <c r="I43" s="19" t="s">
        <v>10</v>
      </c>
      <c r="J43" s="19">
        <v>6628860964</v>
      </c>
      <c r="K43" s="19" t="s">
        <v>74</v>
      </c>
      <c r="L43" s="24">
        <v>4399.92</v>
      </c>
      <c r="M43" s="21">
        <v>45292</v>
      </c>
      <c r="N43" s="21">
        <v>46022</v>
      </c>
      <c r="O43" s="35">
        <f>1099.98+1099.98</f>
        <v>2199.96</v>
      </c>
    </row>
    <row r="44" spans="1:20" ht="69.95" customHeight="1" x14ac:dyDescent="0.25">
      <c r="A44" s="19" t="s">
        <v>116</v>
      </c>
      <c r="B44" s="19">
        <v>95177040656</v>
      </c>
      <c r="C44" s="19" t="s">
        <v>25</v>
      </c>
      <c r="D44" s="20" t="s">
        <v>12</v>
      </c>
      <c r="E44" s="20" t="s">
        <v>115</v>
      </c>
      <c r="F44" s="20" t="s">
        <v>9</v>
      </c>
      <c r="G44" s="19" t="s">
        <v>117</v>
      </c>
      <c r="H44" s="19" t="s">
        <v>118</v>
      </c>
      <c r="I44" s="19" t="s">
        <v>10</v>
      </c>
      <c r="J44" s="19" t="s">
        <v>117</v>
      </c>
      <c r="K44" s="19" t="s">
        <v>118</v>
      </c>
      <c r="L44" s="32">
        <v>12688</v>
      </c>
      <c r="M44" s="21">
        <v>45292</v>
      </c>
      <c r="N44" s="21">
        <v>45657</v>
      </c>
      <c r="O44" s="35">
        <v>6344</v>
      </c>
    </row>
    <row r="45" spans="1:20" ht="69.95" customHeight="1" x14ac:dyDescent="0.25">
      <c r="A45" s="19" t="s">
        <v>121</v>
      </c>
      <c r="B45" s="19">
        <v>95177040656</v>
      </c>
      <c r="C45" s="20" t="s">
        <v>25</v>
      </c>
      <c r="D45" s="20" t="s">
        <v>12</v>
      </c>
      <c r="E45" s="19" t="s">
        <v>142</v>
      </c>
      <c r="F45" s="14" t="s">
        <v>28</v>
      </c>
      <c r="G45" s="22" t="s">
        <v>35</v>
      </c>
      <c r="H45" s="11" t="s">
        <v>29</v>
      </c>
      <c r="I45" s="11" t="s">
        <v>10</v>
      </c>
      <c r="J45" s="22" t="s">
        <v>35</v>
      </c>
      <c r="K45" s="11" t="s">
        <v>29</v>
      </c>
      <c r="L45" s="32">
        <v>5000</v>
      </c>
      <c r="M45" s="21">
        <v>45292</v>
      </c>
      <c r="N45" s="21">
        <v>45657</v>
      </c>
      <c r="O45" s="19"/>
    </row>
    <row r="46" spans="1:20" ht="69.95" customHeight="1" x14ac:dyDescent="0.25">
      <c r="A46" s="19" t="s">
        <v>122</v>
      </c>
      <c r="B46" s="19">
        <v>95177040656</v>
      </c>
      <c r="C46" s="20" t="s">
        <v>25</v>
      </c>
      <c r="D46" s="20" t="s">
        <v>145</v>
      </c>
      <c r="E46" s="20" t="s">
        <v>123</v>
      </c>
      <c r="F46" s="14" t="s">
        <v>28</v>
      </c>
      <c r="G46" s="19">
        <v>5584680655</v>
      </c>
      <c r="H46" s="19" t="s">
        <v>124</v>
      </c>
      <c r="I46" s="11" t="s">
        <v>10</v>
      </c>
      <c r="J46" s="19">
        <v>5584680655</v>
      </c>
      <c r="K46" s="19" t="s">
        <v>124</v>
      </c>
      <c r="L46" s="32">
        <v>124738.62</v>
      </c>
      <c r="M46" s="21">
        <v>45292</v>
      </c>
      <c r="N46" s="21">
        <v>45657</v>
      </c>
      <c r="O46" s="32">
        <v>124738.62</v>
      </c>
    </row>
    <row r="47" spans="1:20" ht="110.25" customHeight="1" x14ac:dyDescent="0.25">
      <c r="A47" s="19" t="s">
        <v>126</v>
      </c>
      <c r="B47" s="19">
        <v>95177040656</v>
      </c>
      <c r="C47" s="20" t="s">
        <v>25</v>
      </c>
      <c r="D47" s="20" t="s">
        <v>145</v>
      </c>
      <c r="E47" s="20" t="s">
        <v>125</v>
      </c>
      <c r="F47" s="14" t="s">
        <v>28</v>
      </c>
      <c r="G47" s="19" t="s">
        <v>128</v>
      </c>
      <c r="H47" s="19" t="s">
        <v>127</v>
      </c>
      <c r="I47" s="11" t="s">
        <v>10</v>
      </c>
      <c r="J47" s="19" t="s">
        <v>128</v>
      </c>
      <c r="K47" s="19" t="s">
        <v>127</v>
      </c>
      <c r="L47" s="32">
        <v>2900</v>
      </c>
      <c r="M47" s="21">
        <v>45292</v>
      </c>
      <c r="N47" s="21">
        <v>45657</v>
      </c>
      <c r="O47" s="32">
        <v>2900</v>
      </c>
    </row>
    <row r="48" spans="1:20" ht="69.95" customHeight="1" x14ac:dyDescent="0.25">
      <c r="A48" s="19" t="s">
        <v>129</v>
      </c>
      <c r="B48" s="19">
        <v>95177040656</v>
      </c>
      <c r="C48" s="20" t="s">
        <v>25</v>
      </c>
      <c r="D48" s="20" t="s">
        <v>12</v>
      </c>
      <c r="E48" s="20" t="s">
        <v>130</v>
      </c>
      <c r="F48" s="20" t="s">
        <v>9</v>
      </c>
      <c r="G48" s="22" t="s">
        <v>42</v>
      </c>
      <c r="H48" s="19" t="s">
        <v>43</v>
      </c>
      <c r="I48" s="19" t="s">
        <v>10</v>
      </c>
      <c r="J48" s="22" t="s">
        <v>42</v>
      </c>
      <c r="K48" s="19" t="s">
        <v>43</v>
      </c>
      <c r="L48" s="24">
        <f>7355+7355</f>
        <v>14710</v>
      </c>
      <c r="M48" s="21">
        <v>45292</v>
      </c>
      <c r="N48" s="21">
        <v>46022</v>
      </c>
      <c r="O48" s="32">
        <f>6920+435</f>
        <v>7355</v>
      </c>
    </row>
    <row r="49" spans="1:15" ht="69.95" customHeight="1" x14ac:dyDescent="0.25">
      <c r="A49" s="19" t="s">
        <v>132</v>
      </c>
      <c r="B49" s="19">
        <v>95177040656</v>
      </c>
      <c r="C49" s="20" t="s">
        <v>25</v>
      </c>
      <c r="D49" s="20" t="s">
        <v>12</v>
      </c>
      <c r="E49" s="20" t="s">
        <v>133</v>
      </c>
      <c r="F49" s="19" t="s">
        <v>28</v>
      </c>
      <c r="G49" s="19" t="s">
        <v>135</v>
      </c>
      <c r="H49" s="19" t="s">
        <v>134</v>
      </c>
      <c r="I49" s="19" t="s">
        <v>10</v>
      </c>
      <c r="J49" s="19" t="s">
        <v>135</v>
      </c>
      <c r="K49" s="20" t="s">
        <v>134</v>
      </c>
      <c r="L49" s="32">
        <v>620</v>
      </c>
      <c r="M49" s="21">
        <v>45548</v>
      </c>
      <c r="N49" s="21">
        <v>45637</v>
      </c>
      <c r="O49" s="32">
        <v>620</v>
      </c>
    </row>
    <row r="50" spans="1:15" ht="69.95" customHeight="1" x14ac:dyDescent="0.25">
      <c r="A50" s="19" t="s">
        <v>136</v>
      </c>
      <c r="B50" s="19">
        <v>95177040656</v>
      </c>
      <c r="C50" s="20" t="s">
        <v>25</v>
      </c>
      <c r="D50" s="20" t="s">
        <v>12</v>
      </c>
      <c r="E50" s="19" t="s">
        <v>137</v>
      </c>
      <c r="F50" s="19" t="s">
        <v>28</v>
      </c>
      <c r="G50" s="19"/>
      <c r="H50" s="20" t="s">
        <v>138</v>
      </c>
      <c r="I50" s="19" t="s">
        <v>10</v>
      </c>
      <c r="J50" s="19"/>
      <c r="K50" s="20" t="s">
        <v>138</v>
      </c>
      <c r="L50" s="32">
        <v>2160</v>
      </c>
      <c r="M50" s="21">
        <v>45536</v>
      </c>
      <c r="N50" s="21">
        <v>45900</v>
      </c>
      <c r="O50" s="32">
        <v>2160</v>
      </c>
    </row>
    <row r="51" spans="1:15" ht="69.95" customHeight="1" x14ac:dyDescent="0.25">
      <c r="A51" s="19" t="s">
        <v>139</v>
      </c>
      <c r="B51" s="19">
        <v>95177040656</v>
      </c>
      <c r="C51" s="20" t="s">
        <v>25</v>
      </c>
      <c r="D51" s="20" t="s">
        <v>12</v>
      </c>
      <c r="E51" s="20" t="s">
        <v>53</v>
      </c>
      <c r="F51" s="20" t="s">
        <v>9</v>
      </c>
      <c r="G51" s="22" t="s">
        <v>51</v>
      </c>
      <c r="H51" s="14" t="s">
        <v>52</v>
      </c>
      <c r="I51" s="19" t="s">
        <v>10</v>
      </c>
      <c r="J51" s="22" t="s">
        <v>51</v>
      </c>
      <c r="K51" s="14" t="s">
        <v>52</v>
      </c>
      <c r="L51" s="32">
        <v>811</v>
      </c>
      <c r="M51" s="21">
        <v>45658</v>
      </c>
      <c r="N51" s="21">
        <v>46022</v>
      </c>
      <c r="O51" s="32">
        <v>811</v>
      </c>
    </row>
    <row r="52" spans="1:15" ht="69.95" customHeight="1" x14ac:dyDescent="0.25">
      <c r="A52" s="19" t="s">
        <v>140</v>
      </c>
      <c r="B52" s="19">
        <v>95177040656</v>
      </c>
      <c r="C52" s="20" t="s">
        <v>25</v>
      </c>
      <c r="D52" s="20" t="s">
        <v>12</v>
      </c>
      <c r="E52" s="20" t="s">
        <v>50</v>
      </c>
      <c r="F52" s="20" t="s">
        <v>9</v>
      </c>
      <c r="G52" s="22" t="s">
        <v>51</v>
      </c>
      <c r="H52" s="14" t="s">
        <v>52</v>
      </c>
      <c r="I52" s="19" t="s">
        <v>10</v>
      </c>
      <c r="J52" s="22" t="s">
        <v>51</v>
      </c>
      <c r="K52" s="14" t="s">
        <v>52</v>
      </c>
      <c r="L52" s="32">
        <v>4900</v>
      </c>
      <c r="M52" s="21">
        <v>45658</v>
      </c>
      <c r="N52" s="21">
        <v>46022</v>
      </c>
      <c r="O52" s="32">
        <v>4900</v>
      </c>
    </row>
    <row r="53" spans="1:15" ht="69.95" customHeight="1" x14ac:dyDescent="0.25">
      <c r="A53" s="19" t="s">
        <v>141</v>
      </c>
      <c r="B53" s="19">
        <v>95177040656</v>
      </c>
      <c r="C53" s="20" t="s">
        <v>25</v>
      </c>
      <c r="D53" s="20" t="s">
        <v>12</v>
      </c>
      <c r="E53" s="20" t="s">
        <v>57</v>
      </c>
      <c r="F53" s="20" t="s">
        <v>9</v>
      </c>
      <c r="G53" s="22" t="s">
        <v>51</v>
      </c>
      <c r="H53" s="14" t="s">
        <v>52</v>
      </c>
      <c r="I53" s="19" t="s">
        <v>10</v>
      </c>
      <c r="J53" s="22" t="s">
        <v>51</v>
      </c>
      <c r="K53" s="14" t="s">
        <v>52</v>
      </c>
      <c r="L53" s="32">
        <v>3967.26</v>
      </c>
      <c r="M53" s="21">
        <v>45658</v>
      </c>
      <c r="N53" s="21">
        <v>46022</v>
      </c>
      <c r="O53" s="32">
        <v>3967.26</v>
      </c>
    </row>
  </sheetData>
  <autoFilter ref="A10:O21" xr:uid="{DCACA06B-EB99-44FA-9C82-F1DBA35303DA}">
    <filterColumn colId="1" showButton="0"/>
    <filterColumn colId="2" showButton="0"/>
    <filterColumn colId="6" showButton="0"/>
    <filterColumn colId="9" showButton="0"/>
    <filterColumn colId="12" showButton="0"/>
  </autoFilter>
  <mergeCells count="24">
    <mergeCell ref="J10:K10"/>
    <mergeCell ref="L10:L11"/>
    <mergeCell ref="M10:N10"/>
    <mergeCell ref="O10:O11"/>
    <mergeCell ref="E7:I7"/>
    <mergeCell ref="I10:I11"/>
    <mergeCell ref="A9:O9"/>
    <mergeCell ref="A10:A11"/>
    <mergeCell ref="B10:D10"/>
    <mergeCell ref="E10:E11"/>
    <mergeCell ref="F10:F11"/>
    <mergeCell ref="G10:H10"/>
    <mergeCell ref="A36:O36"/>
    <mergeCell ref="A23:O23"/>
    <mergeCell ref="I24:I25"/>
    <mergeCell ref="J24:K24"/>
    <mergeCell ref="L24:L25"/>
    <mergeCell ref="M24:N24"/>
    <mergeCell ref="O24:O25"/>
    <mergeCell ref="A24:A25"/>
    <mergeCell ref="B24:D24"/>
    <mergeCell ref="E24:E25"/>
    <mergeCell ref="F24:F25"/>
    <mergeCell ref="G24:H24"/>
  </mergeCells>
  <phoneticPr fontId="16" type="noConversion"/>
  <pageMargins left="0.7" right="0.7" top="0.75" bottom="0.75"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2024</vt:lpstr>
      <vt:lpstr>'Anno 2024'!Area_stampa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Eda rifiuti</cp:lastModifiedBy>
  <cp:lastPrinted>2025-04-09T10:06:46Z</cp:lastPrinted>
  <dcterms:created xsi:type="dcterms:W3CDTF">2020-04-28T10:13:44Z</dcterms:created>
  <dcterms:modified xsi:type="dcterms:W3CDTF">2025-04-10T10:29:08Z</dcterms:modified>
</cp:coreProperties>
</file>